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973C7DB0-5917-44E4-9131-68B4E6D3A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form" sheetId="27" r:id="rId1"/>
  </sheets>
  <definedNames>
    <definedName name="_xlnm.Print_Area" localSheetId="0">'5.form'!$A$1:$K$44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7" l="1"/>
  <c r="K19" i="27" l="1"/>
  <c r="K12" i="27"/>
  <c r="I13" i="27"/>
  <c r="K16" i="27"/>
  <c r="I9" i="27"/>
  <c r="K15" i="27"/>
  <c r="K11" i="27"/>
  <c r="H13" i="27"/>
  <c r="K17" i="27"/>
  <c r="H18" i="27"/>
  <c r="K18" i="27"/>
  <c r="I18" i="27"/>
  <c r="K13" i="27"/>
  <c r="H16" i="27"/>
  <c r="H19" i="27" l="1"/>
  <c r="I16" i="27"/>
  <c r="H12" i="27"/>
  <c r="H15" i="27"/>
  <c r="I19" i="27"/>
  <c r="I11" i="27"/>
  <c r="I12" i="27"/>
  <c r="I15" i="27"/>
  <c r="K9" i="27"/>
  <c r="H9" i="27"/>
  <c r="I17" i="27"/>
  <c r="H17" i="27"/>
  <c r="C20" i="27"/>
  <c r="H11" i="27"/>
  <c r="H10" i="27"/>
  <c r="D10" i="27"/>
  <c r="D11" i="27" s="1"/>
  <c r="D12" i="27" s="1"/>
  <c r="D13" i="27" s="1"/>
  <c r="D14" i="27" s="1"/>
  <c r="D15" i="27" s="1"/>
  <c r="D16" i="27" s="1"/>
  <c r="D17" i="27" s="1"/>
  <c r="K10" i="27"/>
  <c r="I10" i="27"/>
  <c r="H14" i="27"/>
  <c r="K14" i="27"/>
  <c r="I14" i="27"/>
  <c r="D26" i="27" l="1"/>
  <c r="D24" i="27"/>
  <c r="D25" i="27"/>
  <c r="D18" i="27"/>
  <c r="D19" i="27" s="1"/>
</calcChain>
</file>

<file path=xl/sharedStrings.xml><?xml version="1.0" encoding="utf-8"?>
<sst xmlns="http://schemas.openxmlformats.org/spreadsheetml/2006/main" count="82" uniqueCount="61">
  <si>
    <t>TOPLAM</t>
  </si>
  <si>
    <t>Tava</t>
  </si>
  <si>
    <t>TS 5425/5426</t>
  </si>
  <si>
    <t>TS 3084</t>
  </si>
  <si>
    <t>TS 5426</t>
  </si>
  <si>
    <t xml:space="preserve">EN 15039 </t>
  </si>
  <si>
    <t>%- SiO2</t>
  </si>
  <si>
    <t>%- AI2O3</t>
  </si>
  <si>
    <t>%- Fe2O3</t>
  </si>
  <si>
    <t>%- CaO</t>
  </si>
  <si>
    <t>%- MgO</t>
  </si>
  <si>
    <t>%- K2O</t>
  </si>
  <si>
    <t>%- Nem</t>
  </si>
  <si>
    <t>%- Kil</t>
  </si>
  <si>
    <t>KUMSAN DÖKÜM MALZEMELERİ SANAYİ VE TİC.A.Ş.</t>
  </si>
  <si>
    <t>Elek Dağılımı (AFS)</t>
  </si>
  <si>
    <t>Elek Dağılımı (O.T.İ.)</t>
  </si>
  <si>
    <t>%- TiO2</t>
  </si>
  <si>
    <t>TS.2980-3245</t>
  </si>
  <si>
    <t>Analiz Tarihi</t>
  </si>
  <si>
    <t>Ürün Bilgi Formu</t>
  </si>
  <si>
    <t>%- Loi (KK)</t>
  </si>
  <si>
    <t>%- Na2O</t>
  </si>
  <si>
    <r>
      <rPr>
        <sz val="8"/>
        <color theme="1"/>
        <rFont val="Arial Tur"/>
        <charset val="162"/>
      </rPr>
      <t>˃</t>
    </r>
    <r>
      <rPr>
        <sz val="8"/>
        <color theme="1"/>
        <rFont val="Arial"/>
        <family val="2"/>
        <charset val="162"/>
      </rPr>
      <t>1600</t>
    </r>
  </si>
  <si>
    <t>Türü</t>
  </si>
  <si>
    <t>PH</t>
  </si>
  <si>
    <t>-</t>
  </si>
  <si>
    <t>3,5-5,5</t>
  </si>
  <si>
    <t>6,5-7,0</t>
  </si>
  <si>
    <t>98,5 &lt;</t>
  </si>
  <si>
    <t>İstanbul Tuzla Organize Sanayi Bölgesi    3. Cd. No:1 Tepeören - Tuzla / İSTANBUL</t>
  </si>
  <si>
    <t xml:space="preserve">Telefon : 0216 593 09 57-58 - Faks : 0216 593 09 59 - e-mail : bilgi@kumsandokum.com.tr  / www.kumsandokum.com.tr </t>
  </si>
  <si>
    <t>Kalite Kontrol Şefi</t>
  </si>
  <si>
    <t>Analizi Yapan</t>
  </si>
  <si>
    <t>Elek Göz Açıklığı (mm)</t>
  </si>
  <si>
    <t>Elek Üstü Ağırlık (%)</t>
  </si>
  <si>
    <t>Elek Üstü Küm. Ağırlık (%)</t>
  </si>
  <si>
    <t>AFS( Faktörü)</t>
  </si>
  <si>
    <t>OTI(Faktörü)</t>
  </si>
  <si>
    <t>AFS(Çarpım)</t>
  </si>
  <si>
    <t>OTIÇArpım)</t>
  </si>
  <si>
    <t>Teorik Özgül Yüzey (cm2/g)</t>
  </si>
  <si>
    <t xml:space="preserve">Zenginleştirilmiş ve Sınıflandırılmış Silis Kumu </t>
  </si>
  <si>
    <t>İmza</t>
  </si>
  <si>
    <t>Tarih</t>
  </si>
  <si>
    <t>Onay Kısmı</t>
  </si>
  <si>
    <t>Ürün Adı</t>
  </si>
  <si>
    <t>Fiziksel Analiz Değerleri</t>
  </si>
  <si>
    <t>Tane Boyutu Dağılımı Analiz Değerleri</t>
  </si>
  <si>
    <t>İçerik</t>
  </si>
  <si>
    <t>Yöntem</t>
  </si>
  <si>
    <t>Sonuç (%)</t>
  </si>
  <si>
    <t xml:space="preserve">Sonuç </t>
  </si>
  <si>
    <r>
      <rPr>
        <sz val="8"/>
        <color theme="1"/>
        <rFont val="Arial Tur"/>
        <charset val="162"/>
      </rPr>
      <t>≤</t>
    </r>
    <r>
      <rPr>
        <sz val="8"/>
        <color theme="1"/>
        <rFont val="Arial"/>
        <family val="2"/>
        <charset val="162"/>
      </rPr>
      <t xml:space="preserve"> 0,26</t>
    </r>
  </si>
  <si>
    <r>
      <t>Sinterleşme C</t>
    </r>
    <r>
      <rPr>
        <b/>
        <vertAlign val="superscript"/>
        <sz val="7"/>
        <color theme="1"/>
        <rFont val="Arial"/>
        <family val="2"/>
        <charset val="162"/>
      </rPr>
      <t>0</t>
    </r>
  </si>
  <si>
    <t>Kimyasal Analiz Değerleri</t>
  </si>
  <si>
    <t>Elek Dağılım Tablosu</t>
  </si>
  <si>
    <t>Toy</t>
  </si>
  <si>
    <t>KAB.F.50.R04</t>
  </si>
  <si>
    <t>40-45 AFS</t>
  </si>
  <si>
    <t>0,1-0,24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</si>
</sst>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0"/>
      <name val="Arial"/>
      <family val="2"/>
      <charset val="162"/>
    </font>
    <font>
      <sz val="8"/>
      <color theme="0"/>
      <name val="Arial"/>
      <family val="2"/>
      <charset val="162"/>
    </font>
    <font>
      <sz val="6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7"/>
      <color theme="0"/>
      <name val="Arial"/>
      <family val="2"/>
      <charset val="162"/>
    </font>
    <font>
      <sz val="8"/>
      <color theme="1"/>
      <name val="Arial Tur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vertAlign val="superscript"/>
      <sz val="7"/>
      <color theme="1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7"/>
      <name val="Arial"/>
      <family val="2"/>
      <charset val="162"/>
    </font>
    <font>
      <sz val="6"/>
      <name val="Arial"/>
      <family val="2"/>
      <charset val="162"/>
    </font>
    <font>
      <sz val="7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7"/>
      <color rgb="FFFF000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3" borderId="0" xfId="0" applyFont="1" applyFill="1"/>
    <xf numFmtId="2" fontId="5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2" fontId="12" fillId="3" borderId="2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vertical="center"/>
    </xf>
    <xf numFmtId="2" fontId="5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4" fontId="1" fillId="3" borderId="6" xfId="0" applyNumberFormat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19" fillId="3" borderId="0" xfId="0" applyFont="1" applyFill="1"/>
    <xf numFmtId="2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11" fillId="0" borderId="0" xfId="0" applyFont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0" fillId="3" borderId="8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10" xfId="0" applyFill="1" applyBorder="1"/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center"/>
    </xf>
    <xf numFmtId="2" fontId="15" fillId="3" borderId="10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14" fontId="1" fillId="3" borderId="6" xfId="0" applyNumberFormat="1" applyFont="1" applyFill="1" applyBorder="1" applyAlignment="1">
      <alignment horizontal="left" vertical="center"/>
    </xf>
    <xf numFmtId="14" fontId="1" fillId="3" borderId="5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 wrapText="1"/>
    </xf>
    <xf numFmtId="0" fontId="16" fillId="3" borderId="1" xfId="0" applyFont="1" applyFill="1" applyBorder="1"/>
    <xf numFmtId="0" fontId="17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0000"/>
      <color rgb="FFFF3737"/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332812121889"/>
          <c:y val="0.11781136645440261"/>
          <c:w val="0.78406284320842878"/>
          <c:h val="0.81701718197951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28575" cap="sq">
              <a:solidFill>
                <a:schemeClr val="bg1"/>
              </a:solidFill>
              <a:prstDash val="dashDot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solidFill>
                      <a:schemeClr val="tx1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'5.form'!$A$9:$A$19</c:f>
              <c:strCache>
                <c:ptCount val="11"/>
                <c:pt idx="0">
                  <c:v>1,400</c:v>
                </c:pt>
                <c:pt idx="1">
                  <c:v>1,000</c:v>
                </c:pt>
                <c:pt idx="2">
                  <c:v>0,710</c:v>
                </c:pt>
                <c:pt idx="3">
                  <c:v>0,500</c:v>
                </c:pt>
                <c:pt idx="4">
                  <c:v>0,355</c:v>
                </c:pt>
                <c:pt idx="5">
                  <c:v>0,250</c:v>
                </c:pt>
                <c:pt idx="6">
                  <c:v>0,180</c:v>
                </c:pt>
                <c:pt idx="7">
                  <c:v>0,125</c:v>
                </c:pt>
                <c:pt idx="8">
                  <c:v>0,090</c:v>
                </c:pt>
                <c:pt idx="9">
                  <c:v>0,063</c:v>
                </c:pt>
                <c:pt idx="10">
                  <c:v>Tava</c:v>
                </c:pt>
              </c:strCache>
            </c:strRef>
          </c:cat>
          <c:val>
            <c:numRef>
              <c:f>'5.form'!$C$9:$C$19</c:f>
              <c:numCache>
                <c:formatCode>0.00</c:formatCode>
                <c:ptCount val="11"/>
                <c:pt idx="0">
                  <c:v>0</c:v>
                </c:pt>
                <c:pt idx="1">
                  <c:v>0.06</c:v>
                </c:pt>
                <c:pt idx="2">
                  <c:v>1.92</c:v>
                </c:pt>
                <c:pt idx="3">
                  <c:v>12.28</c:v>
                </c:pt>
                <c:pt idx="4">
                  <c:v>29.19</c:v>
                </c:pt>
                <c:pt idx="5">
                  <c:v>38.83</c:v>
                </c:pt>
                <c:pt idx="6">
                  <c:v>14.53</c:v>
                </c:pt>
                <c:pt idx="7">
                  <c:v>2.87</c:v>
                </c:pt>
                <c:pt idx="8">
                  <c:v>0.32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2-4735-963B-5FD17589A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55898240"/>
        <c:axId val="155899776"/>
      </c:barChart>
      <c:catAx>
        <c:axId val="155898240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155899776"/>
        <c:crosses val="autoZero"/>
        <c:auto val="1"/>
        <c:lblAlgn val="ctr"/>
        <c:lblOffset val="100"/>
        <c:noMultiLvlLbl val="0"/>
      </c:catAx>
      <c:valAx>
        <c:axId val="155899776"/>
        <c:scaling>
          <c:orientation val="minMax"/>
          <c:max val="100"/>
          <c:min val="0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155898240"/>
        <c:crosses val="autoZero"/>
        <c:crossBetween val="between"/>
        <c:majorUnit val="20"/>
      </c:valAx>
      <c:spPr>
        <a:ln cmpd="sng"/>
        <a:scene3d>
          <a:camera prst="orthographicFront"/>
          <a:lightRig rig="threePt" dir="t"/>
        </a:scene3d>
        <a:sp3d prstMaterial="metal"/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</c:legendEntry>
      <c:layout>
        <c:manualLayout>
          <c:xMode val="edge"/>
          <c:yMode val="edge"/>
          <c:x val="0.24758623257199233"/>
          <c:y val="1.1419112383679313E-2"/>
          <c:w val="0.44803075147521454"/>
          <c:h val="5.9345919828203295E-2"/>
        </c:manualLayout>
      </c:layout>
      <c:overlay val="0"/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381000</xdr:colOff>
      <xdr:row>1</xdr:row>
      <xdr:rowOff>114300</xdr:rowOff>
    </xdr:to>
    <xdr:pic>
      <xdr:nvPicPr>
        <xdr:cNvPr id="2" name="1 Resim" descr="logo.jpg">
          <a:extLst>
            <a:ext uri="{FF2B5EF4-FFF2-40B4-BE49-F238E27FC236}">
              <a16:creationId xmlns:a16="http://schemas.microsoft.com/office/drawing/2014/main" id="{4EBF6F16-2C67-49A7-8C53-A98552FCA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28575"/>
          <a:ext cx="1581150" cy="628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114302</xdr:rowOff>
    </xdr:from>
    <xdr:to>
      <xdr:col>10</xdr:col>
      <xdr:colOff>419099</xdr:colOff>
      <xdr:row>43</xdr:row>
      <xdr:rowOff>85725</xdr:rowOff>
    </xdr:to>
    <xdr:grpSp>
      <xdr:nvGrpSpPr>
        <xdr:cNvPr id="3" name="Grup 3">
          <a:extLst>
            <a:ext uri="{FF2B5EF4-FFF2-40B4-BE49-F238E27FC236}">
              <a16:creationId xmlns:a16="http://schemas.microsoft.com/office/drawing/2014/main" id="{A8CABF1A-51DC-49C1-9E3F-8AB89D6347C2}"/>
            </a:ext>
          </a:extLst>
        </xdr:cNvPr>
        <xdr:cNvGrpSpPr/>
      </xdr:nvGrpSpPr>
      <xdr:grpSpPr>
        <a:xfrm>
          <a:off x="0" y="8963027"/>
          <a:ext cx="5819774" cy="352423"/>
          <a:chOff x="3697419" y="1888332"/>
          <a:chExt cx="4179897" cy="899971"/>
        </a:xfrm>
      </xdr:grpSpPr>
      <xdr:pic>
        <xdr:nvPicPr>
          <xdr:cNvPr id="4" name="Resim 4">
            <a:extLst>
              <a:ext uri="{FF2B5EF4-FFF2-40B4-BE49-F238E27FC236}">
                <a16:creationId xmlns:a16="http://schemas.microsoft.com/office/drawing/2014/main" id="{67B3A0FD-BEC2-41E0-F525-C62E44F320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10037" y="1916214"/>
            <a:ext cx="770163" cy="507652"/>
          </a:xfrm>
          <a:prstGeom prst="rect">
            <a:avLst/>
          </a:prstGeom>
        </xdr:spPr>
      </xdr:pic>
      <xdr:sp macro="" textlink="">
        <xdr:nvSpPr>
          <xdr:cNvPr id="5" name="Dikdörtgen 5">
            <a:extLst>
              <a:ext uri="{FF2B5EF4-FFF2-40B4-BE49-F238E27FC236}">
                <a16:creationId xmlns:a16="http://schemas.microsoft.com/office/drawing/2014/main" id="{F3C15271-3525-546F-DD3C-8CCE4558D15E}"/>
              </a:ext>
            </a:extLst>
          </xdr:cNvPr>
          <xdr:cNvSpPr/>
        </xdr:nvSpPr>
        <xdr:spPr>
          <a:xfrm>
            <a:off x="588038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5425</a:t>
            </a:r>
            <a:endParaRPr lang="tr-TR" sz="900"/>
          </a:p>
        </xdr:txBody>
      </xdr:sp>
      <xdr:pic>
        <xdr:nvPicPr>
          <xdr:cNvPr id="6" name="Resim 6">
            <a:extLst>
              <a:ext uri="{FF2B5EF4-FFF2-40B4-BE49-F238E27FC236}">
                <a16:creationId xmlns:a16="http://schemas.microsoft.com/office/drawing/2014/main" id="{F199400F-51AB-8BEE-B39F-A4E1A3F2D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4855" y="1888332"/>
            <a:ext cx="812461" cy="535532"/>
          </a:xfrm>
          <a:prstGeom prst="rect">
            <a:avLst/>
          </a:prstGeom>
        </xdr:spPr>
      </xdr:pic>
      <xdr:sp macro="" textlink="">
        <xdr:nvSpPr>
          <xdr:cNvPr id="7" name="Dikdörtgen 7">
            <a:extLst>
              <a:ext uri="{FF2B5EF4-FFF2-40B4-BE49-F238E27FC236}">
                <a16:creationId xmlns:a16="http://schemas.microsoft.com/office/drawing/2014/main" id="{301E38B4-B508-143E-0B6B-6D41CB4805CF}"/>
              </a:ext>
            </a:extLst>
          </xdr:cNvPr>
          <xdr:cNvSpPr/>
        </xdr:nvSpPr>
        <xdr:spPr>
          <a:xfrm>
            <a:off x="705026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5426</a:t>
            </a:r>
            <a:endParaRPr lang="tr-TR" sz="900"/>
          </a:p>
        </xdr:txBody>
      </xdr:sp>
      <xdr:pic>
        <xdr:nvPicPr>
          <xdr:cNvPr id="8" name="Resim 8">
            <a:extLst>
              <a:ext uri="{FF2B5EF4-FFF2-40B4-BE49-F238E27FC236}">
                <a16:creationId xmlns:a16="http://schemas.microsoft.com/office/drawing/2014/main" id="{9414174A-6709-CE34-9F16-B33FFD0584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97419" y="1916215"/>
            <a:ext cx="833726" cy="786798"/>
          </a:xfrm>
          <a:prstGeom prst="rect">
            <a:avLst/>
          </a:prstGeom>
        </xdr:spPr>
      </xdr:pic>
      <xdr:pic>
        <xdr:nvPicPr>
          <xdr:cNvPr id="9" name="Resim 9">
            <a:extLst>
              <a:ext uri="{FF2B5EF4-FFF2-40B4-BE49-F238E27FC236}">
                <a16:creationId xmlns:a16="http://schemas.microsoft.com/office/drawing/2014/main" id="{3C869BCC-FD76-A75A-9F99-D348DB32AD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3472" y="1916214"/>
            <a:ext cx="881090" cy="786797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123824</xdr:colOff>
      <xdr:row>7</xdr:row>
      <xdr:rowOff>9524</xdr:rowOff>
    </xdr:from>
    <xdr:to>
      <xdr:col>10</xdr:col>
      <xdr:colOff>466724</xdr:colOff>
      <xdr:row>19</xdr:row>
      <xdr:rowOff>180975</xdr:rowOff>
    </xdr:to>
    <xdr:graphicFrame macro="">
      <xdr:nvGraphicFramePr>
        <xdr:cNvPr id="10" name="7 Grafik">
          <a:extLst>
            <a:ext uri="{FF2B5EF4-FFF2-40B4-BE49-F238E27FC236}">
              <a16:creationId xmlns:a16="http://schemas.microsoft.com/office/drawing/2014/main" id="{E3316E35-9175-450F-A53C-2A9AC9CD4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40C6-E3CA-4389-8BE1-7F2626DEEC57}">
  <dimension ref="A1:K43"/>
  <sheetViews>
    <sheetView tabSelected="1" zoomScaleNormal="100" workbookViewId="0">
      <selection activeCell="N11" sqref="N11"/>
    </sheetView>
  </sheetViews>
  <sheetFormatPr defaultRowHeight="15" x14ac:dyDescent="0.25"/>
  <cols>
    <col min="1" max="1" width="13.28515625" customWidth="1"/>
    <col min="2" max="2" width="4.85546875" customWidth="1"/>
    <col min="3" max="4" width="13" customWidth="1"/>
    <col min="5" max="5" width="2" customWidth="1"/>
    <col min="6" max="6" width="11.140625" customWidth="1"/>
    <col min="7" max="7" width="7.5703125" customWidth="1"/>
    <col min="8" max="8" width="9.7109375" customWidth="1"/>
    <col min="9" max="9" width="6.42578125" customWidth="1"/>
    <col min="10" max="10" width="6.85546875" hidden="1" customWidth="1"/>
    <col min="11" max="11" width="7" customWidth="1"/>
  </cols>
  <sheetData>
    <row r="1" spans="1:11" ht="42.75" customHeight="1" x14ac:dyDescent="0.25">
      <c r="A1" s="17"/>
      <c r="B1" s="17"/>
      <c r="C1" s="83" t="s">
        <v>14</v>
      </c>
      <c r="D1" s="83"/>
      <c r="E1" s="83"/>
      <c r="F1" s="83"/>
      <c r="G1" s="83"/>
      <c r="H1" s="83"/>
      <c r="I1" s="83"/>
      <c r="J1" s="83"/>
      <c r="K1" s="83"/>
    </row>
    <row r="2" spans="1:11" ht="21.75" customHeight="1" thickBot="1" x14ac:dyDescent="0.3">
      <c r="A2" s="84" t="s">
        <v>58</v>
      </c>
      <c r="B2" s="84"/>
      <c r="C2" s="18"/>
      <c r="D2" s="18"/>
      <c r="E2" s="18"/>
      <c r="F2" s="85" t="s">
        <v>20</v>
      </c>
      <c r="G2" s="85"/>
      <c r="H2" s="85"/>
      <c r="I2" s="85"/>
      <c r="J2" s="85"/>
      <c r="K2" s="85"/>
    </row>
    <row r="3" spans="1:11" ht="13.5" customHeight="1" thickTop="1" x14ac:dyDescent="0.25">
      <c r="A3" s="21" t="s">
        <v>32</v>
      </c>
      <c r="B3" s="82"/>
      <c r="C3" s="82"/>
      <c r="D3" s="82"/>
      <c r="E3" s="27"/>
      <c r="F3" s="21" t="s">
        <v>46</v>
      </c>
      <c r="G3" s="82" t="s">
        <v>59</v>
      </c>
      <c r="H3" s="82"/>
      <c r="I3" s="82"/>
      <c r="J3" s="24"/>
      <c r="K3" s="20"/>
    </row>
    <row r="4" spans="1:11" ht="12.75" customHeight="1" x14ac:dyDescent="0.25">
      <c r="A4" s="21" t="s">
        <v>33</v>
      </c>
      <c r="B4" s="82"/>
      <c r="C4" s="82"/>
      <c r="D4" s="82"/>
      <c r="E4" s="27"/>
      <c r="F4" s="21" t="s">
        <v>19</v>
      </c>
      <c r="G4" s="78"/>
      <c r="H4" s="78"/>
      <c r="I4" s="82"/>
      <c r="J4" s="24"/>
      <c r="K4" s="20"/>
    </row>
    <row r="5" spans="1:11" ht="12.75" customHeight="1" x14ac:dyDescent="0.25">
      <c r="A5" s="21" t="s">
        <v>24</v>
      </c>
      <c r="B5" s="78" t="s">
        <v>42</v>
      </c>
      <c r="C5" s="78"/>
      <c r="D5" s="78"/>
      <c r="E5" s="26"/>
      <c r="F5" s="21" t="s">
        <v>19</v>
      </c>
      <c r="G5" s="79"/>
      <c r="H5" s="79"/>
      <c r="I5" s="79"/>
      <c r="J5" s="24"/>
      <c r="K5" s="20"/>
    </row>
    <row r="6" spans="1:11" ht="6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 customHeight="1" x14ac:dyDescent="0.25">
      <c r="A7" s="80" t="s">
        <v>56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26.25" customHeight="1" x14ac:dyDescent="0.25">
      <c r="A8" s="55" t="s">
        <v>34</v>
      </c>
      <c r="B8" s="56"/>
      <c r="C8" s="3" t="s">
        <v>35</v>
      </c>
      <c r="D8" s="3" t="s">
        <v>36</v>
      </c>
      <c r="E8" s="36"/>
      <c r="F8" s="37" t="s">
        <v>37</v>
      </c>
      <c r="G8" s="37" t="s">
        <v>38</v>
      </c>
      <c r="H8" s="37" t="s">
        <v>57</v>
      </c>
      <c r="I8" s="37" t="s">
        <v>39</v>
      </c>
      <c r="J8" s="37"/>
      <c r="K8" s="37" t="s">
        <v>40</v>
      </c>
    </row>
    <row r="9" spans="1:11" ht="20.100000000000001" customHeight="1" x14ac:dyDescent="0.25">
      <c r="A9" s="49">
        <v>1.4</v>
      </c>
      <c r="B9" s="50"/>
      <c r="C9" s="2">
        <v>0</v>
      </c>
      <c r="D9" s="2">
        <f>C9</f>
        <v>0</v>
      </c>
      <c r="E9" s="1">
        <v>13</v>
      </c>
      <c r="F9" s="23">
        <v>6</v>
      </c>
      <c r="G9" s="23">
        <v>1673</v>
      </c>
      <c r="H9" s="23">
        <f>C9*E9</f>
        <v>0</v>
      </c>
      <c r="I9" s="23">
        <f>C9*F9</f>
        <v>0</v>
      </c>
      <c r="J9" s="23"/>
      <c r="K9" s="23">
        <f>C9*G9</f>
        <v>0</v>
      </c>
    </row>
    <row r="10" spans="1:11" ht="20.100000000000001" customHeight="1" x14ac:dyDescent="0.25">
      <c r="A10" s="49">
        <v>1</v>
      </c>
      <c r="B10" s="50">
        <v>0</v>
      </c>
      <c r="C10" s="2">
        <v>0.06</v>
      </c>
      <c r="D10" s="2">
        <f>D9+C10</f>
        <v>0.06</v>
      </c>
      <c r="E10" s="1">
        <v>19</v>
      </c>
      <c r="F10" s="23">
        <v>9</v>
      </c>
      <c r="G10" s="23">
        <v>1183</v>
      </c>
      <c r="H10" s="23">
        <f t="shared" ref="H10:H19" si="0">C10*E10</f>
        <v>1.1399999999999999</v>
      </c>
      <c r="I10" s="23">
        <f t="shared" ref="I10:I19" si="1">C10*F10</f>
        <v>0.54</v>
      </c>
      <c r="J10" s="23"/>
      <c r="K10" s="23">
        <f t="shared" ref="K10:K19" si="2">C10*G10</f>
        <v>70.98</v>
      </c>
    </row>
    <row r="11" spans="1:11" ht="20.100000000000001" customHeight="1" x14ac:dyDescent="0.25">
      <c r="A11" s="49">
        <v>0.71</v>
      </c>
      <c r="B11" s="50">
        <v>0.3</v>
      </c>
      <c r="C11" s="2">
        <v>1.92</v>
      </c>
      <c r="D11" s="2">
        <f t="shared" ref="D11:D19" si="3">D10+C11</f>
        <v>1.98</v>
      </c>
      <c r="E11" s="1">
        <v>26</v>
      </c>
      <c r="F11" s="23">
        <v>15</v>
      </c>
      <c r="G11" s="23">
        <v>843</v>
      </c>
      <c r="H11" s="23">
        <f t="shared" si="0"/>
        <v>49.92</v>
      </c>
      <c r="I11" s="23">
        <f t="shared" si="1"/>
        <v>28.799999999999997</v>
      </c>
      <c r="J11" s="23"/>
      <c r="K11" s="23">
        <f t="shared" si="2"/>
        <v>1618.56</v>
      </c>
    </row>
    <row r="12" spans="1:11" ht="20.100000000000001" customHeight="1" x14ac:dyDescent="0.25">
      <c r="A12" s="49">
        <v>0.5</v>
      </c>
      <c r="B12" s="50">
        <v>3</v>
      </c>
      <c r="C12" s="2">
        <v>12.28</v>
      </c>
      <c r="D12" s="2">
        <f t="shared" si="3"/>
        <v>14.26</v>
      </c>
      <c r="E12" s="1">
        <v>37</v>
      </c>
      <c r="F12" s="23">
        <v>25</v>
      </c>
      <c r="G12" s="23">
        <v>596</v>
      </c>
      <c r="H12" s="23">
        <f t="shared" si="0"/>
        <v>454.35999999999996</v>
      </c>
      <c r="I12" s="23">
        <f t="shared" si="1"/>
        <v>307</v>
      </c>
      <c r="J12" s="23"/>
      <c r="K12" s="23">
        <f t="shared" si="2"/>
        <v>7318.8799999999992</v>
      </c>
    </row>
    <row r="13" spans="1:11" ht="20.100000000000001" customHeight="1" x14ac:dyDescent="0.25">
      <c r="A13" s="49">
        <v>0.35499999999999998</v>
      </c>
      <c r="B13" s="50">
        <v>19</v>
      </c>
      <c r="C13" s="2">
        <v>29.19</v>
      </c>
      <c r="D13" s="2">
        <f t="shared" si="3"/>
        <v>43.45</v>
      </c>
      <c r="E13" s="1">
        <v>53</v>
      </c>
      <c r="F13" s="23">
        <v>35</v>
      </c>
      <c r="G13" s="23">
        <v>421</v>
      </c>
      <c r="H13" s="23">
        <f t="shared" si="0"/>
        <v>1547.0700000000002</v>
      </c>
      <c r="I13" s="23">
        <f t="shared" si="1"/>
        <v>1021.6500000000001</v>
      </c>
      <c r="J13" s="23"/>
      <c r="K13" s="23">
        <f t="shared" si="2"/>
        <v>12288.99</v>
      </c>
    </row>
    <row r="14" spans="1:11" ht="20.100000000000001" customHeight="1" x14ac:dyDescent="0.25">
      <c r="A14" s="49">
        <v>0.25</v>
      </c>
      <c r="B14" s="50">
        <v>39.06</v>
      </c>
      <c r="C14" s="2">
        <v>38.83</v>
      </c>
      <c r="D14" s="2">
        <f t="shared" si="3"/>
        <v>82.28</v>
      </c>
      <c r="E14" s="1">
        <v>75</v>
      </c>
      <c r="F14" s="23">
        <v>45</v>
      </c>
      <c r="G14" s="23">
        <v>298</v>
      </c>
      <c r="H14" s="23">
        <f t="shared" si="0"/>
        <v>2912.25</v>
      </c>
      <c r="I14" s="23">
        <f t="shared" si="1"/>
        <v>1747.35</v>
      </c>
      <c r="J14" s="23"/>
      <c r="K14" s="23">
        <f t="shared" si="2"/>
        <v>11571.34</v>
      </c>
    </row>
    <row r="15" spans="1:11" ht="20.100000000000001" customHeight="1" x14ac:dyDescent="0.25">
      <c r="A15" s="49">
        <v>0.18</v>
      </c>
      <c r="B15" s="50">
        <v>24</v>
      </c>
      <c r="C15" s="2">
        <v>14.53</v>
      </c>
      <c r="D15" s="2">
        <f t="shared" si="3"/>
        <v>96.81</v>
      </c>
      <c r="E15" s="1">
        <v>105</v>
      </c>
      <c r="F15" s="23">
        <v>60</v>
      </c>
      <c r="G15" s="23">
        <v>212</v>
      </c>
      <c r="H15" s="23">
        <f t="shared" si="0"/>
        <v>1525.6499999999999</v>
      </c>
      <c r="I15" s="23">
        <f t="shared" si="1"/>
        <v>871.8</v>
      </c>
      <c r="J15" s="23"/>
      <c r="K15" s="23">
        <f t="shared" si="2"/>
        <v>3080.3599999999997</v>
      </c>
    </row>
    <row r="16" spans="1:11" ht="20.100000000000001" customHeight="1" x14ac:dyDescent="0.25">
      <c r="A16" s="49">
        <v>0.125</v>
      </c>
      <c r="B16" s="50">
        <v>12</v>
      </c>
      <c r="C16" s="2">
        <v>2.87</v>
      </c>
      <c r="D16" s="2">
        <f t="shared" si="3"/>
        <v>99.68</v>
      </c>
      <c r="E16" s="1">
        <v>148</v>
      </c>
      <c r="F16" s="23">
        <v>81</v>
      </c>
      <c r="G16" s="23">
        <v>150</v>
      </c>
      <c r="H16" s="23">
        <f t="shared" si="0"/>
        <v>424.76</v>
      </c>
      <c r="I16" s="23">
        <f t="shared" si="1"/>
        <v>232.47</v>
      </c>
      <c r="J16" s="23"/>
      <c r="K16" s="23">
        <f t="shared" si="2"/>
        <v>430.5</v>
      </c>
    </row>
    <row r="17" spans="1:11" ht="20.100000000000001" customHeight="1" x14ac:dyDescent="0.25">
      <c r="A17" s="49">
        <v>0.09</v>
      </c>
      <c r="B17" s="50">
        <v>2</v>
      </c>
      <c r="C17" s="2">
        <v>0.32</v>
      </c>
      <c r="D17" s="2">
        <f t="shared" si="3"/>
        <v>100</v>
      </c>
      <c r="E17" s="1">
        <v>211</v>
      </c>
      <c r="F17" s="23">
        <v>118</v>
      </c>
      <c r="G17" s="23">
        <v>106</v>
      </c>
      <c r="H17" s="23">
        <f t="shared" si="0"/>
        <v>67.52</v>
      </c>
      <c r="I17" s="23">
        <f t="shared" si="1"/>
        <v>37.76</v>
      </c>
      <c r="J17" s="23"/>
      <c r="K17" s="23">
        <f t="shared" si="2"/>
        <v>33.92</v>
      </c>
    </row>
    <row r="18" spans="1:11" ht="20.100000000000001" customHeight="1" x14ac:dyDescent="0.25">
      <c r="A18" s="49">
        <v>6.3E-2</v>
      </c>
      <c r="B18" s="50">
        <v>0.56000000000000005</v>
      </c>
      <c r="C18" s="2">
        <v>0</v>
      </c>
      <c r="D18" s="2">
        <f t="shared" si="3"/>
        <v>100</v>
      </c>
      <c r="E18" s="1">
        <v>296</v>
      </c>
      <c r="F18" s="23">
        <v>164</v>
      </c>
      <c r="G18" s="23">
        <v>75</v>
      </c>
      <c r="H18" s="23">
        <f t="shared" si="0"/>
        <v>0</v>
      </c>
      <c r="I18" s="23">
        <f t="shared" si="1"/>
        <v>0</v>
      </c>
      <c r="J18" s="23"/>
      <c r="K18" s="23">
        <f t="shared" si="2"/>
        <v>0</v>
      </c>
    </row>
    <row r="19" spans="1:11" ht="20.100000000000001" customHeight="1" x14ac:dyDescent="0.25">
      <c r="A19" s="49" t="s">
        <v>1</v>
      </c>
      <c r="B19" s="50">
        <v>0.08</v>
      </c>
      <c r="C19" s="2">
        <v>0</v>
      </c>
      <c r="D19" s="2">
        <f t="shared" si="3"/>
        <v>100</v>
      </c>
      <c r="E19" s="1">
        <v>546</v>
      </c>
      <c r="F19" s="23">
        <v>275</v>
      </c>
      <c r="G19" s="23">
        <v>35</v>
      </c>
      <c r="H19" s="23">
        <f t="shared" si="0"/>
        <v>0</v>
      </c>
      <c r="I19" s="23">
        <f t="shared" si="1"/>
        <v>0</v>
      </c>
      <c r="J19" s="23"/>
      <c r="K19" s="23">
        <f t="shared" si="2"/>
        <v>0</v>
      </c>
    </row>
    <row r="20" spans="1:11" x14ac:dyDescent="0.25">
      <c r="A20" s="49" t="s">
        <v>0</v>
      </c>
      <c r="B20" s="50"/>
      <c r="C20" s="2">
        <f>SUM(C9:C19)</f>
        <v>100</v>
      </c>
      <c r="D20" s="2"/>
      <c r="E20" s="22"/>
      <c r="F20" s="28"/>
      <c r="G20" s="28"/>
      <c r="H20" s="28"/>
      <c r="I20" s="28"/>
      <c r="J20" s="28"/>
      <c r="K20" s="29"/>
    </row>
    <row r="21" spans="1:11" ht="6" customHeight="1" x14ac:dyDescent="0.25">
      <c r="F21" s="30"/>
      <c r="G21" s="30"/>
      <c r="H21" s="30"/>
      <c r="I21" s="30"/>
      <c r="J21" s="30"/>
      <c r="K21" s="31"/>
    </row>
    <row r="22" spans="1:11" ht="17.25" customHeight="1" x14ac:dyDescent="0.25">
      <c r="A22" s="80" t="s">
        <v>48</v>
      </c>
      <c r="B22" s="81"/>
      <c r="C22" s="81"/>
      <c r="D22" s="81"/>
      <c r="E22" s="38"/>
      <c r="F22" s="73" t="s">
        <v>55</v>
      </c>
      <c r="G22" s="74"/>
      <c r="H22" s="74"/>
      <c r="I22" s="74"/>
      <c r="J22" s="74"/>
      <c r="K22" s="74"/>
    </row>
    <row r="23" spans="1:11" ht="23.25" customHeight="1" x14ac:dyDescent="0.25">
      <c r="A23" s="75" t="s">
        <v>49</v>
      </c>
      <c r="B23" s="76"/>
      <c r="C23" s="40" t="s">
        <v>50</v>
      </c>
      <c r="D23" s="11" t="s">
        <v>52</v>
      </c>
      <c r="E23" s="39"/>
      <c r="F23" s="4" t="s">
        <v>49</v>
      </c>
      <c r="G23" s="5" t="s">
        <v>50</v>
      </c>
      <c r="H23" s="6" t="s">
        <v>51</v>
      </c>
      <c r="I23" s="41"/>
      <c r="J23" s="42"/>
      <c r="K23" s="43"/>
    </row>
    <row r="24" spans="1:11" ht="15" customHeight="1" x14ac:dyDescent="0.25">
      <c r="A24" s="77" t="s">
        <v>15</v>
      </c>
      <c r="B24" s="77"/>
      <c r="C24" s="14" t="s">
        <v>2</v>
      </c>
      <c r="D24" s="16">
        <f>IFERROR((SUM(I9:I19))/C20,"")</f>
        <v>42.473700000000008</v>
      </c>
      <c r="E24" s="32"/>
      <c r="F24" s="7" t="s">
        <v>6</v>
      </c>
      <c r="G24" s="8" t="s">
        <v>5</v>
      </c>
      <c r="H24" s="9" t="s">
        <v>29</v>
      </c>
      <c r="I24" s="44"/>
      <c r="J24" s="38"/>
      <c r="K24" s="45"/>
    </row>
    <row r="25" spans="1:11" ht="15" customHeight="1" x14ac:dyDescent="0.25">
      <c r="A25" s="77" t="s">
        <v>16</v>
      </c>
      <c r="B25" s="77"/>
      <c r="C25" s="14" t="s">
        <v>2</v>
      </c>
      <c r="D25" s="16">
        <f>IFERROR((SUM(K9:K19))/C20,"")</f>
        <v>364.13529999999997</v>
      </c>
      <c r="E25" s="32"/>
      <c r="F25" s="7" t="s">
        <v>7</v>
      </c>
      <c r="G25" s="8" t="s">
        <v>5</v>
      </c>
      <c r="H25" s="9">
        <v>0.23</v>
      </c>
      <c r="I25" s="44"/>
      <c r="J25" s="38"/>
      <c r="K25" s="45"/>
    </row>
    <row r="26" spans="1:11" ht="15" customHeight="1" x14ac:dyDescent="0.25">
      <c r="A26" s="77" t="s">
        <v>41</v>
      </c>
      <c r="B26" s="77"/>
      <c r="C26" s="14" t="s">
        <v>2</v>
      </c>
      <c r="D26" s="16">
        <f>IFERROR((SUM(H9:H19))/C20,"")</f>
        <v>69.826700000000002</v>
      </c>
      <c r="E26" s="32"/>
      <c r="F26" s="7" t="s">
        <v>8</v>
      </c>
      <c r="G26" s="8" t="s">
        <v>5</v>
      </c>
      <c r="H26" s="9">
        <v>5.8000000000000003E-2</v>
      </c>
      <c r="I26" s="44"/>
      <c r="J26" s="38"/>
      <c r="K26" s="45"/>
    </row>
    <row r="27" spans="1:11" ht="15" customHeight="1" x14ac:dyDescent="0.25">
      <c r="A27" s="70"/>
      <c r="B27" s="71"/>
      <c r="C27" s="16"/>
      <c r="D27" s="10"/>
      <c r="E27" s="38"/>
      <c r="F27" s="7" t="s">
        <v>17</v>
      </c>
      <c r="G27" s="8" t="s">
        <v>5</v>
      </c>
      <c r="H27" s="9">
        <v>2.1999999999999999E-2</v>
      </c>
      <c r="I27" s="44"/>
      <c r="J27" s="38"/>
      <c r="K27" s="45"/>
    </row>
    <row r="28" spans="1:11" ht="15" customHeight="1" x14ac:dyDescent="0.25">
      <c r="A28" s="70"/>
      <c r="B28" s="71"/>
      <c r="C28" s="16"/>
      <c r="D28" s="10"/>
      <c r="E28" s="38"/>
      <c r="F28" s="7" t="s">
        <v>9</v>
      </c>
      <c r="G28" s="8" t="s">
        <v>5</v>
      </c>
      <c r="H28" s="9">
        <v>0.01</v>
      </c>
      <c r="I28" s="44"/>
      <c r="J28" s="38"/>
      <c r="K28" s="45"/>
    </row>
    <row r="29" spans="1:11" ht="15" customHeight="1" x14ac:dyDescent="0.25">
      <c r="A29" s="70"/>
      <c r="B29" s="72"/>
      <c r="C29" s="16"/>
      <c r="D29" s="25"/>
      <c r="E29" s="38"/>
      <c r="F29" s="7" t="s">
        <v>10</v>
      </c>
      <c r="G29" s="8" t="s">
        <v>5</v>
      </c>
      <c r="H29" s="9">
        <v>0.01</v>
      </c>
      <c r="I29" s="44"/>
      <c r="J29" s="38"/>
      <c r="K29" s="45"/>
    </row>
    <row r="30" spans="1:11" ht="15" customHeight="1" x14ac:dyDescent="0.25">
      <c r="A30" s="70"/>
      <c r="B30" s="71"/>
      <c r="C30" s="72"/>
      <c r="D30" s="35"/>
      <c r="E30" s="38"/>
      <c r="F30" s="7" t="s">
        <v>22</v>
      </c>
      <c r="G30" s="8" t="s">
        <v>5</v>
      </c>
      <c r="H30" s="9">
        <v>0.01</v>
      </c>
      <c r="I30" s="44"/>
      <c r="J30" s="38"/>
      <c r="K30" s="45"/>
    </row>
    <row r="31" spans="1:11" ht="15" customHeight="1" x14ac:dyDescent="0.25">
      <c r="A31" s="73" t="s">
        <v>47</v>
      </c>
      <c r="B31" s="74"/>
      <c r="C31" s="74"/>
      <c r="D31" s="74"/>
      <c r="E31" s="38"/>
      <c r="F31" s="7" t="s">
        <v>11</v>
      </c>
      <c r="G31" s="8" t="s">
        <v>5</v>
      </c>
      <c r="H31" s="9">
        <v>0.02</v>
      </c>
      <c r="I31" s="44"/>
      <c r="J31" s="38"/>
      <c r="K31" s="45"/>
    </row>
    <row r="32" spans="1:11" ht="15" customHeight="1" x14ac:dyDescent="0.25">
      <c r="A32" s="75" t="s">
        <v>49</v>
      </c>
      <c r="B32" s="76" t="s">
        <v>50</v>
      </c>
      <c r="C32" s="12" t="s">
        <v>50</v>
      </c>
      <c r="D32" s="13" t="s">
        <v>51</v>
      </c>
      <c r="E32" s="33"/>
      <c r="F32" s="7" t="s">
        <v>21</v>
      </c>
      <c r="G32" s="8" t="s">
        <v>18</v>
      </c>
      <c r="H32" s="9" t="s">
        <v>53</v>
      </c>
      <c r="I32" s="44"/>
      <c r="J32" s="38"/>
      <c r="K32" s="45"/>
    </row>
    <row r="33" spans="1:11" ht="15" customHeight="1" x14ac:dyDescent="0.25">
      <c r="A33" s="77" t="s">
        <v>12</v>
      </c>
      <c r="B33" s="77" t="s">
        <v>3</v>
      </c>
      <c r="C33" s="14" t="s">
        <v>3</v>
      </c>
      <c r="D33" s="15" t="s">
        <v>27</v>
      </c>
      <c r="E33" s="34"/>
      <c r="F33" s="7" t="s">
        <v>54</v>
      </c>
      <c r="G33" s="8" t="s">
        <v>4</v>
      </c>
      <c r="H33" s="9" t="s">
        <v>23</v>
      </c>
      <c r="I33" s="44"/>
      <c r="J33" s="38"/>
      <c r="K33" s="45"/>
    </row>
    <row r="34" spans="1:11" ht="15" customHeight="1" x14ac:dyDescent="0.25">
      <c r="A34" s="77" t="s">
        <v>13</v>
      </c>
      <c r="B34" s="77" t="s">
        <v>2</v>
      </c>
      <c r="C34" s="14" t="s">
        <v>2</v>
      </c>
      <c r="D34" s="15" t="s">
        <v>60</v>
      </c>
      <c r="E34" s="34"/>
      <c r="F34" s="7"/>
      <c r="G34" s="8"/>
      <c r="H34" s="9"/>
      <c r="I34" s="44"/>
      <c r="J34" s="38"/>
      <c r="K34" s="45"/>
    </row>
    <row r="35" spans="1:11" ht="15" customHeight="1" x14ac:dyDescent="0.25">
      <c r="A35" s="77" t="s">
        <v>25</v>
      </c>
      <c r="B35" s="77" t="s">
        <v>26</v>
      </c>
      <c r="C35" s="14" t="s">
        <v>26</v>
      </c>
      <c r="D35" s="15" t="s">
        <v>28</v>
      </c>
      <c r="E35" s="24"/>
      <c r="F35" s="7"/>
      <c r="G35" s="8"/>
      <c r="H35" s="9"/>
      <c r="I35" s="46"/>
      <c r="J35" s="47"/>
      <c r="K35" s="48"/>
    </row>
    <row r="36" spans="1:11" ht="15" customHeight="1" x14ac:dyDescent="0.25">
      <c r="A36" s="57" t="s">
        <v>45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5" customHeight="1" x14ac:dyDescent="0.25">
      <c r="A37" s="59" t="s">
        <v>32</v>
      </c>
      <c r="B37" s="60"/>
      <c r="C37" s="60"/>
      <c r="D37" s="61"/>
      <c r="E37" s="62" t="s">
        <v>44</v>
      </c>
      <c r="F37" s="63"/>
      <c r="G37" s="59" t="s">
        <v>43</v>
      </c>
      <c r="H37" s="60"/>
      <c r="I37" s="60"/>
      <c r="J37" s="60"/>
      <c r="K37" s="61"/>
    </row>
    <row r="38" spans="1:11" ht="15" customHeight="1" x14ac:dyDescent="0.25">
      <c r="A38" s="64"/>
      <c r="B38" s="65"/>
      <c r="C38" s="65"/>
      <c r="D38" s="66"/>
      <c r="E38" s="64"/>
      <c r="F38" s="66"/>
      <c r="G38" s="64"/>
      <c r="H38" s="65"/>
      <c r="I38" s="65"/>
      <c r="J38" s="65"/>
      <c r="K38" s="66"/>
    </row>
    <row r="39" spans="1:11" ht="15" customHeight="1" x14ac:dyDescent="0.25">
      <c r="A39" s="67"/>
      <c r="B39" s="68"/>
      <c r="C39" s="68"/>
      <c r="D39" s="69"/>
      <c r="E39" s="67"/>
      <c r="F39" s="69"/>
      <c r="G39" s="67"/>
      <c r="H39" s="68"/>
      <c r="I39" s="68"/>
      <c r="J39" s="68"/>
      <c r="K39" s="69"/>
    </row>
    <row r="40" spans="1:11" x14ac:dyDescent="0.25">
      <c r="A40" s="51" t="s">
        <v>30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x14ac:dyDescent="0.25">
      <c r="A41" s="53" t="s">
        <v>31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</sheetData>
  <mergeCells count="47">
    <mergeCell ref="B4:D4"/>
    <mergeCell ref="G4:I4"/>
    <mergeCell ref="C1:K1"/>
    <mergeCell ref="A2:B2"/>
    <mergeCell ref="F2:K2"/>
    <mergeCell ref="B3:D3"/>
    <mergeCell ref="G3:I3"/>
    <mergeCell ref="A29:B29"/>
    <mergeCell ref="B5:D5"/>
    <mergeCell ref="G5:I5"/>
    <mergeCell ref="A7:K7"/>
    <mergeCell ref="A22:D22"/>
    <mergeCell ref="F22:K22"/>
    <mergeCell ref="A23:B23"/>
    <mergeCell ref="A16:B16"/>
    <mergeCell ref="A17:B17"/>
    <mergeCell ref="A18:B18"/>
    <mergeCell ref="A19:B19"/>
    <mergeCell ref="A24:B24"/>
    <mergeCell ref="A25:B25"/>
    <mergeCell ref="A26:B26"/>
    <mergeCell ref="A27:B27"/>
    <mergeCell ref="A28:B28"/>
    <mergeCell ref="E38:F39"/>
    <mergeCell ref="G38:K39"/>
    <mergeCell ref="A30:C30"/>
    <mergeCell ref="A31:D31"/>
    <mergeCell ref="A32:B32"/>
    <mergeCell ref="A33:B33"/>
    <mergeCell ref="A34:B34"/>
    <mergeCell ref="A35:B35"/>
    <mergeCell ref="A20:B20"/>
    <mergeCell ref="A40:K40"/>
    <mergeCell ref="A41:K41"/>
    <mergeCell ref="A8:B8"/>
    <mergeCell ref="A9:B9"/>
    <mergeCell ref="A10:B10"/>
    <mergeCell ref="A11:B11"/>
    <mergeCell ref="A12:B12"/>
    <mergeCell ref="A13:B13"/>
    <mergeCell ref="A14:B14"/>
    <mergeCell ref="A15:B15"/>
    <mergeCell ref="A36:K36"/>
    <mergeCell ref="A37:D37"/>
    <mergeCell ref="E37:F37"/>
    <mergeCell ref="G37:K37"/>
    <mergeCell ref="A38:D3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5.form</vt:lpstr>
      <vt:lpstr>'5.form'!Yazdırma_Alanı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2023-09-18T10:30:22Z</dcterms:modified>
</cp:coreProperties>
</file>